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_2025/LNG_2025/LIETAVAS/AUGSDAUGAVA/Finansiala_pamat_dok/3_Pieprasīto līdzsekļu tāmes un aprēķini/"/>
    </mc:Choice>
  </mc:AlternateContent>
  <xr:revisionPtr revIDLastSave="1634" documentId="13_ncr:1_{C723FABA-6F6B-40EC-98B8-B5FEFD9338DB}" xr6:coauthVersionLast="47" xr6:coauthVersionMax="47" xr10:uidLastSave="{AC24F032-15C2-421F-B523-E5DE4DC32EBF}"/>
  <bookViews>
    <workbookView xWindow="-120" yWindow="-120" windowWidth="29040" windowHeight="15720" xr2:uid="{EE01E300-C6F5-4F24-97D8-7E286114378B}"/>
  </bookViews>
  <sheets>
    <sheet name="Kopsavilkums" sheetId="1" r:id="rId1"/>
    <sheet name="Iepirkums" sheetId="2" r:id="rId2"/>
  </sheets>
  <definedNames>
    <definedName name="_xlnm._FilterDatabase" localSheetId="0" hidden="1">Kopsavilkums!$A$3:$I$64</definedName>
    <definedName name="_Hlk114058704" localSheetId="1">Iepirkums!$A$1</definedName>
    <definedName name="_xlnm.Print_Titles" localSheetId="0">Kopsavilkums!$3:$3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1" l="1"/>
  <c r="H61" i="1"/>
  <c r="E5" i="2" l="1"/>
  <c r="F5" i="2" s="1"/>
  <c r="E6" i="2"/>
  <c r="F6" i="2" s="1"/>
  <c r="F7" i="2" s="1"/>
  <c r="E4" i="2"/>
  <c r="F4" i="2" s="1"/>
  <c r="D7" i="2"/>
  <c r="C61" i="1"/>
  <c r="I61" i="1"/>
  <c r="E7" i="2" l="1"/>
  <c r="H63" i="1"/>
  <c r="H64" i="1" s="1"/>
</calcChain>
</file>

<file path=xl/sharedStrings.xml><?xml version="1.0" encoding="utf-8"?>
<sst xmlns="http://schemas.openxmlformats.org/spreadsheetml/2006/main" count="324" uniqueCount="269">
  <si>
    <t>Nr.p.k.</t>
  </si>
  <si>
    <t>Pašvaldības ceļa identifikācijas Nr. un nosaukums</t>
  </si>
  <si>
    <t>Ceļa posma garums (m)</t>
  </si>
  <si>
    <t>Pamatlīdzekļu kartiņas Nr.</t>
  </si>
  <si>
    <t>Kad.Nr.</t>
  </si>
  <si>
    <t>Kad.apz.</t>
  </si>
  <si>
    <t>Īpašumtiesības</t>
  </si>
  <si>
    <t>1. Daļa</t>
  </si>
  <si>
    <t>44420040338</t>
  </si>
  <si>
    <t>Pašvaldība (Tiesiskais vald.)</t>
  </si>
  <si>
    <t>1.2</t>
  </si>
  <si>
    <t>A100224000002  Ambeļi - Jaunaiskrūgs</t>
  </si>
  <si>
    <t>PL0011357</t>
  </si>
  <si>
    <t>44420040344 44420060095</t>
  </si>
  <si>
    <t>1.5</t>
  </si>
  <si>
    <t>A1002244000004  Mīžusāta - Lauku Ļāperi</t>
  </si>
  <si>
    <t>PL0011359</t>
  </si>
  <si>
    <t>44420060097 44420050114</t>
  </si>
  <si>
    <t>1.6</t>
  </si>
  <si>
    <t>B100226400600 Daniševka - Gaju c. -  Kebži</t>
  </si>
  <si>
    <t>PL0031659</t>
  </si>
  <si>
    <t>44980010392</t>
  </si>
  <si>
    <t>44980030221 44980010392</t>
  </si>
  <si>
    <t>1.7</t>
  </si>
  <si>
    <t>B100226400602 Peipiņi - Lociki - Deiķi-Brenči</t>
  </si>
  <si>
    <t>PL0031542</t>
  </si>
  <si>
    <t>44980010393</t>
  </si>
  <si>
    <t>1.8</t>
  </si>
  <si>
    <t>B100226400605 Antāni - Vīgantu ciems</t>
  </si>
  <si>
    <t>PL0031559 PL0031560</t>
  </si>
  <si>
    <t>44980010395</t>
  </si>
  <si>
    <t>1.9</t>
  </si>
  <si>
    <t>B100226400597 Kalna Višķi - Tabūni - Ļadi - Makarova</t>
  </si>
  <si>
    <t>PL0031685 PL0031686</t>
  </si>
  <si>
    <t>44980050498</t>
  </si>
  <si>
    <t>44980050498 44980060208</t>
  </si>
  <si>
    <t>1.11</t>
  </si>
  <si>
    <t xml:space="preserve">C100226401094 Smaņi - Plotupi </t>
  </si>
  <si>
    <t>PL0031611</t>
  </si>
  <si>
    <t>44980040470</t>
  </si>
  <si>
    <t>1.12</t>
  </si>
  <si>
    <t>B100226400596 Smaņi - Ģuļāni</t>
  </si>
  <si>
    <t>PL0031594</t>
  </si>
  <si>
    <t>44980040365 44980040487</t>
  </si>
  <si>
    <t>1.13</t>
  </si>
  <si>
    <t>B100226400598 Maskovskaja - Tabūni</t>
  </si>
  <si>
    <t>PL0031621</t>
  </si>
  <si>
    <t>44980050500</t>
  </si>
  <si>
    <t>1.14</t>
  </si>
  <si>
    <t>C100226401074 VVLT - KalnaVišķi</t>
  </si>
  <si>
    <t>PL0031509</t>
  </si>
  <si>
    <t>44980050504</t>
  </si>
  <si>
    <t>1.15</t>
  </si>
  <si>
    <t>C100226401073 Mozuļi - Kalna Višķi</t>
  </si>
  <si>
    <t>PL0031622</t>
  </si>
  <si>
    <t>44980050502</t>
  </si>
  <si>
    <t>1.16</t>
  </si>
  <si>
    <t>C100226401077 Grāviņi - Nārbuti</t>
  </si>
  <si>
    <t>PL0031526</t>
  </si>
  <si>
    <t>44980040367</t>
  </si>
  <si>
    <t>1.17</t>
  </si>
  <si>
    <t>A100224400047 Rovnica - Žartmuiža</t>
  </si>
  <si>
    <t>PL0005897</t>
  </si>
  <si>
    <t>1.18</t>
  </si>
  <si>
    <t>A100224400050 Dubna - Bicāni - Zeiļi - Medupes upe</t>
  </si>
  <si>
    <t>PL0002867/1 PL0002867/2</t>
  </si>
  <si>
    <t>44520040551 44520040003 44520040013  44520050135</t>
  </si>
  <si>
    <t>1.19</t>
  </si>
  <si>
    <t>A100224400042 Svenči - Jaunzemnieki - Aščuki - Kutki - Vilki</t>
  </si>
  <si>
    <t>PL0005894 PL0034243 PL0006525</t>
  </si>
  <si>
    <t>44520010123 44520020265 44520040561  44520040560</t>
  </si>
  <si>
    <t>1.20</t>
  </si>
  <si>
    <t>A100224400045 Dubna - Petrānu kapi - Valsts mežs</t>
  </si>
  <si>
    <t>PL0005896</t>
  </si>
  <si>
    <t>44520020267</t>
  </si>
  <si>
    <t>2. Daļa</t>
  </si>
  <si>
    <t>2.23</t>
  </si>
  <si>
    <t>B200224200348 Pantelisķi -  Krāslavas novada robeža</t>
  </si>
  <si>
    <t>PL0011941</t>
  </si>
  <si>
    <t>44460050171</t>
  </si>
  <si>
    <t>2.24</t>
  </si>
  <si>
    <t>A100224200019 L.Kriviņi - Vagaņišķi -  Biķernieki</t>
  </si>
  <si>
    <t>PL0011928</t>
  </si>
  <si>
    <t>44460010452 44460030151</t>
  </si>
  <si>
    <t>2.25</t>
  </si>
  <si>
    <t>B100225300483 Maskaļāni - Vasargelišķi</t>
  </si>
  <si>
    <t>PL0024669</t>
  </si>
  <si>
    <t>44740080212</t>
  </si>
  <si>
    <t>2.26</t>
  </si>
  <si>
    <t>B100225300503 Lociki - Košatniki - Stropica</t>
  </si>
  <si>
    <t>PL0024612</t>
  </si>
  <si>
    <t>44740010509</t>
  </si>
  <si>
    <t>2.27</t>
  </si>
  <si>
    <t>B100225300473 Sargelišķi - Slutišķi - Markova</t>
  </si>
  <si>
    <t>PL0024667 PL0024681</t>
  </si>
  <si>
    <t>44740080210 44740090211</t>
  </si>
  <si>
    <t>2.28</t>
  </si>
  <si>
    <t>B100225300484 Vasargeliški - Skatutornis</t>
  </si>
  <si>
    <t>PL0024676</t>
  </si>
  <si>
    <t>44740080281</t>
  </si>
  <si>
    <t>2.29</t>
  </si>
  <si>
    <t>B100225300472 Vasargelišķi - Rudāni</t>
  </si>
  <si>
    <t>PL0024672</t>
  </si>
  <si>
    <t>2.30</t>
  </si>
  <si>
    <t>A100225300188 Butiški - Židina</t>
  </si>
  <si>
    <t>PL0002899-1</t>
  </si>
  <si>
    <t>44740070316 44740080353 44740090395</t>
  </si>
  <si>
    <t>2.32</t>
  </si>
  <si>
    <t>A100224800126 Grancova - Petrovka</t>
  </si>
  <si>
    <t>PL0016910 PL0016911</t>
  </si>
  <si>
    <t>44620060132</t>
  </si>
  <si>
    <t>2.33</t>
  </si>
  <si>
    <t xml:space="preserve">B100224800414 Ūda - Sleiži </t>
  </si>
  <si>
    <t>44620060134 44620080067</t>
  </si>
  <si>
    <t>2.37</t>
  </si>
  <si>
    <t>A100225700213 Vecpikuļi - Dukāti - Boroviki</t>
  </si>
  <si>
    <t>PL0021339</t>
  </si>
  <si>
    <t>44840020100
44840050101</t>
  </si>
  <si>
    <t>44840020104 44840040471 44840050101</t>
  </si>
  <si>
    <t>2.38</t>
  </si>
  <si>
    <t>A100225700217 Riteņi - Serenieši -  Vecpikuļi</t>
  </si>
  <si>
    <t>PL0021344</t>
  </si>
  <si>
    <t>2.39</t>
  </si>
  <si>
    <t>A100226300303 Sergejevo  - Veselovka</t>
  </si>
  <si>
    <t>PL0022286</t>
  </si>
  <si>
    <t>44960020004   44960010032</t>
  </si>
  <si>
    <t>44960020004 44960020124</t>
  </si>
  <si>
    <t>2.40</t>
  </si>
  <si>
    <t>A100226300311 Kalniņi -  Tartaks</t>
  </si>
  <si>
    <t>PL0022285</t>
  </si>
  <si>
    <t>44960050432 44960060105 44960060166</t>
  </si>
  <si>
    <t>2.41</t>
  </si>
  <si>
    <t>A100225700216 Vecsalienas pag. - Aizsili - Tartaki</t>
  </si>
  <si>
    <t>PL0021342</t>
  </si>
  <si>
    <t>2.42</t>
  </si>
  <si>
    <t>A100224700062 Piefermas - Ezeriņi</t>
  </si>
  <si>
    <t>PL0014226</t>
  </si>
  <si>
    <t>44600070292</t>
  </si>
  <si>
    <t>2.43</t>
  </si>
  <si>
    <t>2.44</t>
  </si>
  <si>
    <t>A100224700110 Kalkūni - A13</t>
  </si>
  <si>
    <t>PL0014206</t>
  </si>
  <si>
    <t>44600060140  44600050235  44600042384</t>
  </si>
  <si>
    <t>44600060140
44600050235
44600042384</t>
  </si>
  <si>
    <t>2.45</t>
  </si>
  <si>
    <t>B100224700395 Randene - KūIīši</t>
  </si>
  <si>
    <t>44600030444   44600042418  44600042393  44600060141</t>
  </si>
  <si>
    <t>44600030444 
44600042418
44600042393
44600060141</t>
  </si>
  <si>
    <t>2.46</t>
  </si>
  <si>
    <t>A100224700064 Randene - Saulgoži</t>
  </si>
  <si>
    <t>PL0014223</t>
  </si>
  <si>
    <t>44600030430</t>
  </si>
  <si>
    <t>2.47</t>
  </si>
  <si>
    <t>A100224700065 Saulgoži - Krāces</t>
  </si>
  <si>
    <t>PL0014228</t>
  </si>
  <si>
    <t>44600010207</t>
  </si>
  <si>
    <t>2.48</t>
  </si>
  <si>
    <t>A100225900253 Sudmaliņas - Rauda</t>
  </si>
  <si>
    <t>PL0029495</t>
  </si>
  <si>
    <t>44880050389 44880060200</t>
  </si>
  <si>
    <t>2.50</t>
  </si>
  <si>
    <t>A100225900256 Bangas - Rožlauki</t>
  </si>
  <si>
    <t>PL0004303/1 PL0003971  PL0004303</t>
  </si>
  <si>
    <t>44880070319 44880090469</t>
  </si>
  <si>
    <t>2.51</t>
  </si>
  <si>
    <t>A100225900257 Gundegas - Pelši</t>
  </si>
  <si>
    <t>PL0029488</t>
  </si>
  <si>
    <t>2.54</t>
  </si>
  <si>
    <t>A100225900259 Labrenči - Brīvnieki</t>
  </si>
  <si>
    <t>PL0029500</t>
  </si>
  <si>
    <t>3. Daļa</t>
  </si>
  <si>
    <t>3.58</t>
  </si>
  <si>
    <t xml:space="preserve">B100225500529 Baltceri - Uzkalniņi </t>
  </si>
  <si>
    <t>PL0006947</t>
  </si>
  <si>
    <t>44800040098 44800010190</t>
  </si>
  <si>
    <t>3.59</t>
  </si>
  <si>
    <t xml:space="preserve">B100225500537 Mazozolini - Ludvigova  </t>
  </si>
  <si>
    <t>PL0006852</t>
  </si>
  <si>
    <t>44800010185  44800010185  44800070193  44800010185 44800070015  44800070183 44800010185 44800040024</t>
  </si>
  <si>
    <t>44800070176
44800070175
44800070109
44800070128
44800070004
44800070183
44800040097
44800040024</t>
  </si>
  <si>
    <t>3.60</t>
  </si>
  <si>
    <t>B100225500541 Mežvidi - Grāvji</t>
  </si>
  <si>
    <t>PL0006887</t>
  </si>
  <si>
    <t>44800010185  44800090078 44800070057  44800010185 44800070052</t>
  </si>
  <si>
    <t>3.61</t>
  </si>
  <si>
    <t>B100225500530 Tutāni - Padomnieki</t>
  </si>
  <si>
    <t>PL0006861</t>
  </si>
  <si>
    <t>44800010185</t>
  </si>
  <si>
    <t>44800010187 44800020124</t>
  </si>
  <si>
    <t>3.62</t>
  </si>
  <si>
    <t>B100225500545 Ilūkste - Zeltkali</t>
  </si>
  <si>
    <t>PL0006896</t>
  </si>
  <si>
    <t>4480010185</t>
  </si>
  <si>
    <t>44800080324     44800090118 44800090142</t>
  </si>
  <si>
    <t>44440010070</t>
  </si>
  <si>
    <t>3.64</t>
  </si>
  <si>
    <t>B200224100337 Braunas Grendzes</t>
  </si>
  <si>
    <t>PL0006949</t>
  </si>
  <si>
    <t>44440010059 44440040086</t>
  </si>
  <si>
    <t>3.65</t>
  </si>
  <si>
    <t>B100224100342 Zeltiņi - Užuļi</t>
  </si>
  <si>
    <t>PL0007006 PL0007008</t>
  </si>
  <si>
    <t>44440010070   44440010070  44440050025</t>
  </si>
  <si>
    <t>44440020311 44440050027  44440050025</t>
  </si>
  <si>
    <t>Pašvaldība (Tiesiskais vald.)
Fiziska pers.
Fiziska pers.</t>
  </si>
  <si>
    <t>3.66</t>
  </si>
  <si>
    <t>B100224100343 Krustceļi - Mauriņi - Skadiņi</t>
  </si>
  <si>
    <t>PL0006990</t>
  </si>
  <si>
    <t>44440080133 44440080106</t>
  </si>
  <si>
    <t>3.68</t>
  </si>
  <si>
    <t>C100224100624 Pļavas - Tehniskais centrs</t>
  </si>
  <si>
    <t>PL0006925</t>
  </si>
  <si>
    <t>44440010070  44440020090</t>
  </si>
  <si>
    <t>44440020313
44440020090</t>
  </si>
  <si>
    <t>Pašvaldība (tiesiskais vald.)
Fiziska pers.</t>
  </si>
  <si>
    <t>3.69</t>
  </si>
  <si>
    <t>C100224100625 Attīrīšanas stacija - Centra ferma</t>
  </si>
  <si>
    <t>PL0006977</t>
  </si>
  <si>
    <t>44440020090 44440010070 44440020090 44440010070</t>
  </si>
  <si>
    <t>Fiziska pers.
Pašvaldība (Tiesiskais vald.)
Fiziska pers. 
Pašvaldība (Tiesiskais vald.)</t>
  </si>
  <si>
    <t>3.70</t>
  </si>
  <si>
    <t xml:space="preserve">B100224500375 Centrs - Rija </t>
  </si>
  <si>
    <t>PL0007121</t>
  </si>
  <si>
    <t>44540010028</t>
  </si>
  <si>
    <t>44540080432</t>
  </si>
  <si>
    <t>3.71</t>
  </si>
  <si>
    <t>A100224600059 Laši - Paberži</t>
  </si>
  <si>
    <t>PL0007184 PL0007232</t>
  </si>
  <si>
    <t>44560070273 44560060117  44560070273</t>
  </si>
  <si>
    <t>44560050180 44560060092 44560060067</t>
  </si>
  <si>
    <t>Pašvaldības līdzfinansējuma apmērs</t>
  </si>
  <si>
    <t>44440020090
44440020312
44440020053
44440050119</t>
  </si>
  <si>
    <t>Pašvaldība (Tiesiskai vald.)
Valsts
Pašvaldība (Tiesiskais vald.)</t>
  </si>
  <si>
    <t>Pašvaldība
Fiziska pers.
Fiziska pers.
Pašvaldība</t>
  </si>
  <si>
    <t>Pašvaldība</t>
  </si>
  <si>
    <t>Fiziska pers.
Pašvaldība</t>
  </si>
  <si>
    <t>Pašvaldība (Tiesiskais vald.) Pašvaldība (Tiesiskais vald.)     Pašvaldība                                Pašvaldība (Tiesiskais vaid.)  Juridiska pers.                                     Juridiska pers.                                  Pašvaldība (Tiesiskais vald.)   Juridiska pers.</t>
  </si>
  <si>
    <t xml:space="preserve">Pašvaldība (Tiesisksis vald.)   Juridiska pers.                                 Fiziska pers                                    Pašvaldība (Tiesiskais vald.)  Fiziska pers                                     </t>
  </si>
  <si>
    <t>44800070127
44800070056  44800070057
44800070145
44800070052</t>
  </si>
  <si>
    <t>KOPĀ</t>
  </si>
  <si>
    <t>PAVISAM KOPĀ, t.sk.:</t>
  </si>
  <si>
    <t>No valsts budžeta programmas "Līdzekļi neparedzētiem gadījumiem" 70% no nepieciešamā finansējuma apmēra</t>
  </si>
  <si>
    <t>x</t>
  </si>
  <si>
    <t>2025.gada 10.-11. jūlija lietavu laikā radīto postījumu nodarīto zaudējumu pašvaldības transporta infrastruktūrai kopsavilkums</t>
  </si>
  <si>
    <t>PL080001261</t>
  </si>
  <si>
    <t>PL070000744</t>
  </si>
  <si>
    <t>Daļas Nr.</t>
  </si>
  <si>
    <t>Daļas nosaukums</t>
  </si>
  <si>
    <t>Pretendents</t>
  </si>
  <si>
    <t>Cena bez PVN</t>
  </si>
  <si>
    <t>Višķu pagastu apvienības 22 ceļu posmu atjaunošanas darbi</t>
  </si>
  <si>
    <t>AS “Daugavpils specializētais autotransporta uzņēmums”</t>
  </si>
  <si>
    <t>Naujenes, Kalupes, Līksnas, Salienas un Sventes pagastu apvienību 35 ceļu posmu atjaunošanas darbi</t>
  </si>
  <si>
    <t>SIA “BauForm”</t>
  </si>
  <si>
    <t>Ilūkstes, Bebrenes un Subates pagastu apvienību 14 ceļu posmu atjaunošanas darbi</t>
  </si>
  <si>
    <t>Kopā:</t>
  </si>
  <si>
    <t>1.    daļa</t>
  </si>
  <si>
    <t>2.    daļa</t>
  </si>
  <si>
    <t>3.    daļa</t>
  </si>
  <si>
    <t>PVN</t>
  </si>
  <si>
    <t>Ar PVN</t>
  </si>
  <si>
    <t>Iepirkuma Augšdaugavas novada pašvaldības ceļu atjaunošana lietavu radīto postījumu novēršanai rezultāti</t>
  </si>
  <si>
    <t>Atjaunošanas būvdarbu izmaksas saskaņā ar iepirkuma rezultātiem</t>
  </si>
  <si>
    <t>Būvdarbu tehniskās dokumentācijas sagatavošanas izmaksas (24.07.2025. līgums Nr.000.2.1-17.3-2025/279)</t>
  </si>
  <si>
    <t>A100224700076 A/p Peļušina-Laimieši</t>
  </si>
  <si>
    <t>44600030440</t>
  </si>
  <si>
    <t>Pašvaldība (Tiesiskais vald.) Pašvaldība (Tiesiskais vald.)</t>
  </si>
  <si>
    <t>PL0014217</t>
  </si>
  <si>
    <t>(matemātiskās noapaļošanas kļūdas korekcija)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</si>
</sst>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1"/>
      <color rgb="FF242424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i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1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 indent="1"/>
    </xf>
    <xf numFmtId="49" fontId="2" fillId="0" borderId="1" xfId="0" applyNumberFormat="1" applyFont="1" applyBorder="1" applyAlignment="1">
      <alignment horizontal="left" wrapText="1" indent="2"/>
    </xf>
    <xf numFmtId="49" fontId="1" fillId="0" borderId="1" xfId="0" applyNumberFormat="1" applyFont="1" applyBorder="1" applyAlignment="1">
      <alignment wrapText="1"/>
    </xf>
    <xf numFmtId="0" fontId="2" fillId="0" borderId="0" xfId="0" applyFont="1"/>
    <xf numFmtId="0" fontId="2" fillId="0" borderId="1" xfId="0" applyFont="1" applyBorder="1"/>
    <xf numFmtId="0" fontId="6" fillId="0" borderId="1" xfId="0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0" fillId="0" borderId="0" xfId="0" applyNumberFormat="1"/>
    <xf numFmtId="0" fontId="10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43" fontId="0" fillId="0" borderId="1" xfId="1" applyFont="1" applyBorder="1" applyAlignment="1">
      <alignment horizontal="right"/>
    </xf>
    <xf numFmtId="43" fontId="10" fillId="0" borderId="1" xfId="1" applyFont="1" applyBorder="1" applyAlignment="1">
      <alignment horizontal="right"/>
    </xf>
    <xf numFmtId="43" fontId="7" fillId="0" borderId="4" xfId="1" applyFont="1" applyBorder="1" applyAlignment="1">
      <alignment horizontal="center" vertical="center"/>
    </xf>
    <xf numFmtId="43" fontId="1" fillId="0" borderId="1" xfId="1" applyFont="1" applyBorder="1" applyAlignment="1">
      <alignment horizontal="center" wrapText="1"/>
    </xf>
    <xf numFmtId="43" fontId="2" fillId="0" borderId="1" xfId="1" applyFont="1" applyBorder="1" applyAlignment="1">
      <alignment horizontal="center"/>
    </xf>
    <xf numFmtId="43" fontId="2" fillId="0" borderId="1" xfId="1" applyFont="1" applyFill="1" applyBorder="1" applyAlignment="1">
      <alignment horizontal="center"/>
    </xf>
    <xf numFmtId="164" fontId="2" fillId="0" borderId="0" xfId="0" applyNumberFormat="1" applyFont="1"/>
    <xf numFmtId="0" fontId="12" fillId="0" borderId="1" xfId="0" applyFont="1" applyBorder="1" applyAlignment="1">
      <alignment horizontal="left" wrapText="1" inden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left"/>
    </xf>
    <xf numFmtId="0" fontId="13" fillId="0" borderId="1" xfId="0" applyFont="1" applyBorder="1"/>
    <xf numFmtId="2" fontId="12" fillId="0" borderId="1" xfId="1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4" fontId="7" fillId="0" borderId="1" xfId="1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left" vertical="center" indent="1"/>
    </xf>
    <xf numFmtId="0" fontId="8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43" fontId="2" fillId="0" borderId="2" xfId="1" applyFont="1" applyBorder="1" applyAlignment="1">
      <alignment horizontal="center" vertical="top"/>
    </xf>
    <xf numFmtId="43" fontId="2" fillId="0" borderId="3" xfId="1" applyFont="1" applyBorder="1" applyAlignment="1">
      <alignment horizontal="center" vertical="top"/>
    </xf>
    <xf numFmtId="43" fontId="2" fillId="0" borderId="4" xfId="1" applyFont="1" applyBorder="1" applyAlignment="1">
      <alignment horizontal="center" vertical="top"/>
    </xf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horizontal="left" indent="46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00935-7777-4A8D-B2A5-F50644E0F75F}">
  <sheetPr>
    <pageSetUpPr fitToPage="1"/>
  </sheetPr>
  <dimension ref="A1:I68"/>
  <sheetViews>
    <sheetView tabSelected="1" zoomScale="85" zoomScaleNormal="85" workbookViewId="0">
      <pane ySplit="3" topLeftCell="A54" activePane="bottomLeft" state="frozen"/>
      <selection pane="bottomLeft" activeCell="H63" sqref="H63:I63"/>
    </sheetView>
  </sheetViews>
  <sheetFormatPr defaultColWidth="9.140625" defaultRowHeight="15" x14ac:dyDescent="0.25"/>
  <cols>
    <col min="1" max="1" width="8.28515625" style="11" customWidth="1"/>
    <col min="2" max="2" width="42" style="11" customWidth="1"/>
    <col min="3" max="3" width="13.7109375" style="11" customWidth="1"/>
    <col min="4" max="4" width="14.28515625" style="11" customWidth="1"/>
    <col min="5" max="5" width="11.85546875" style="11" customWidth="1"/>
    <col min="6" max="6" width="12.85546875" style="11" customWidth="1"/>
    <col min="7" max="7" width="25.85546875" style="11" customWidth="1"/>
    <col min="8" max="9" width="15.5703125" style="11" customWidth="1"/>
    <col min="10" max="16384" width="9.140625" style="11"/>
  </cols>
  <sheetData>
    <row r="1" spans="1:9" ht="38.25" customHeight="1" x14ac:dyDescent="0.3">
      <c r="A1" s="38" t="s">
        <v>243</v>
      </c>
      <c r="B1" s="38"/>
      <c r="C1" s="38"/>
      <c r="D1" s="38"/>
      <c r="E1" s="38"/>
      <c r="F1" s="38"/>
      <c r="G1" s="38"/>
      <c r="H1" s="38"/>
      <c r="I1" s="38"/>
    </row>
    <row r="3" spans="1:9" ht="142.5" x14ac:dyDescent="0.25">
      <c r="A3" s="18" t="s">
        <v>0</v>
      </c>
      <c r="B3" s="18" t="s">
        <v>1</v>
      </c>
      <c r="C3" s="18" t="s">
        <v>2</v>
      </c>
      <c r="D3" s="18" t="s">
        <v>3</v>
      </c>
      <c r="E3" s="19" t="s">
        <v>4</v>
      </c>
      <c r="F3" s="19" t="s">
        <v>5</v>
      </c>
      <c r="G3" s="18" t="s">
        <v>6</v>
      </c>
      <c r="H3" s="18" t="s">
        <v>262</v>
      </c>
      <c r="I3" s="18" t="s">
        <v>263</v>
      </c>
    </row>
    <row r="4" spans="1:9" x14ac:dyDescent="0.25">
      <c r="A4" s="2" t="s">
        <v>7</v>
      </c>
      <c r="B4" s="1"/>
      <c r="C4" s="2"/>
      <c r="D4" s="1"/>
      <c r="E4" s="10"/>
      <c r="F4" s="3"/>
      <c r="G4" s="2"/>
      <c r="H4" s="28"/>
      <c r="I4" s="46">
        <v>1197.9000000000001</v>
      </c>
    </row>
    <row r="5" spans="1:9" ht="30" x14ac:dyDescent="0.25">
      <c r="A5" s="9" t="s">
        <v>10</v>
      </c>
      <c r="B5" s="8" t="s">
        <v>11</v>
      </c>
      <c r="C5" s="5">
        <v>340</v>
      </c>
      <c r="D5" s="4" t="s">
        <v>12</v>
      </c>
      <c r="E5" s="15" t="s">
        <v>8</v>
      </c>
      <c r="F5" s="16" t="s">
        <v>13</v>
      </c>
      <c r="G5" s="7" t="s">
        <v>9</v>
      </c>
      <c r="H5" s="29">
        <v>11616.85</v>
      </c>
      <c r="I5" s="47"/>
    </row>
    <row r="6" spans="1:9" ht="30" x14ac:dyDescent="0.25">
      <c r="A6" s="9" t="s">
        <v>14</v>
      </c>
      <c r="B6" s="8" t="s">
        <v>15</v>
      </c>
      <c r="C6" s="5">
        <v>250</v>
      </c>
      <c r="D6" s="4" t="s">
        <v>16</v>
      </c>
      <c r="E6" s="15" t="s">
        <v>8</v>
      </c>
      <c r="F6" s="16" t="s">
        <v>17</v>
      </c>
      <c r="G6" s="7" t="s">
        <v>9</v>
      </c>
      <c r="H6" s="29">
        <v>5701.52</v>
      </c>
      <c r="I6" s="47"/>
    </row>
    <row r="7" spans="1:9" ht="30" x14ac:dyDescent="0.25">
      <c r="A7" s="9" t="s">
        <v>18</v>
      </c>
      <c r="B7" s="8" t="s">
        <v>19</v>
      </c>
      <c r="C7" s="5">
        <v>600</v>
      </c>
      <c r="D7" s="4" t="s">
        <v>20</v>
      </c>
      <c r="E7" s="15" t="s">
        <v>21</v>
      </c>
      <c r="F7" s="16" t="s">
        <v>22</v>
      </c>
      <c r="G7" s="7" t="s">
        <v>9</v>
      </c>
      <c r="H7" s="29">
        <v>17104.560000000001</v>
      </c>
      <c r="I7" s="47"/>
    </row>
    <row r="8" spans="1:9" ht="30" x14ac:dyDescent="0.25">
      <c r="A8" s="9" t="s">
        <v>23</v>
      </c>
      <c r="B8" s="8" t="s">
        <v>24</v>
      </c>
      <c r="C8" s="5">
        <v>530</v>
      </c>
      <c r="D8" s="4" t="s">
        <v>25</v>
      </c>
      <c r="E8" s="15" t="s">
        <v>26</v>
      </c>
      <c r="F8" s="15" t="s">
        <v>26</v>
      </c>
      <c r="G8" s="7" t="s">
        <v>9</v>
      </c>
      <c r="H8" s="29">
        <v>15109.029999999999</v>
      </c>
      <c r="I8" s="47"/>
    </row>
    <row r="9" spans="1:9" ht="30" x14ac:dyDescent="0.25">
      <c r="A9" s="9" t="s">
        <v>27</v>
      </c>
      <c r="B9" s="8" t="s">
        <v>28</v>
      </c>
      <c r="C9" s="5">
        <v>600</v>
      </c>
      <c r="D9" s="4" t="s">
        <v>29</v>
      </c>
      <c r="E9" s="15" t="s">
        <v>30</v>
      </c>
      <c r="F9" s="15" t="s">
        <v>30</v>
      </c>
      <c r="G9" s="7" t="s">
        <v>9</v>
      </c>
      <c r="H9" s="29">
        <v>17104.560000000001</v>
      </c>
      <c r="I9" s="47"/>
    </row>
    <row r="10" spans="1:9" ht="30" x14ac:dyDescent="0.25">
      <c r="A10" s="9" t="s">
        <v>31</v>
      </c>
      <c r="B10" s="8" t="s">
        <v>32</v>
      </c>
      <c r="C10" s="5">
        <v>320</v>
      </c>
      <c r="D10" s="4" t="s">
        <v>33</v>
      </c>
      <c r="E10" s="15" t="s">
        <v>34</v>
      </c>
      <c r="F10" s="16" t="s">
        <v>35</v>
      </c>
      <c r="G10" s="7" t="s">
        <v>9</v>
      </c>
      <c r="H10" s="29">
        <v>9122.43</v>
      </c>
      <c r="I10" s="47"/>
    </row>
    <row r="11" spans="1:9" x14ac:dyDescent="0.25">
      <c r="A11" s="9" t="s">
        <v>36</v>
      </c>
      <c r="B11" s="8" t="s">
        <v>37</v>
      </c>
      <c r="C11" s="5">
        <v>100</v>
      </c>
      <c r="D11" s="4" t="s">
        <v>38</v>
      </c>
      <c r="E11" s="15">
        <v>44980040470</v>
      </c>
      <c r="F11" s="15" t="s">
        <v>39</v>
      </c>
      <c r="G11" s="7" t="s">
        <v>9</v>
      </c>
      <c r="H11" s="29">
        <v>5371.1900000000005</v>
      </c>
      <c r="I11" s="47"/>
    </row>
    <row r="12" spans="1:9" ht="30" x14ac:dyDescent="0.25">
      <c r="A12" s="9" t="s">
        <v>40</v>
      </c>
      <c r="B12" s="8" t="s">
        <v>41</v>
      </c>
      <c r="C12" s="5">
        <v>20</v>
      </c>
      <c r="D12" s="4" t="s">
        <v>42</v>
      </c>
      <c r="E12" s="15">
        <v>44980040365</v>
      </c>
      <c r="F12" s="16" t="s">
        <v>43</v>
      </c>
      <c r="G12" s="7" t="s">
        <v>9</v>
      </c>
      <c r="H12" s="29">
        <v>3661.46</v>
      </c>
      <c r="I12" s="47"/>
    </row>
    <row r="13" spans="1:9" x14ac:dyDescent="0.25">
      <c r="A13" s="9" t="s">
        <v>44</v>
      </c>
      <c r="B13" s="8" t="s">
        <v>45</v>
      </c>
      <c r="C13" s="5">
        <v>200</v>
      </c>
      <c r="D13" s="4" t="s">
        <v>46</v>
      </c>
      <c r="E13" s="15">
        <v>44980050500</v>
      </c>
      <c r="F13" s="15" t="s">
        <v>47</v>
      </c>
      <c r="G13" s="7" t="s">
        <v>9</v>
      </c>
      <c r="H13" s="29">
        <v>4561.22</v>
      </c>
      <c r="I13" s="47"/>
    </row>
    <row r="14" spans="1:9" x14ac:dyDescent="0.25">
      <c r="A14" s="9" t="s">
        <v>48</v>
      </c>
      <c r="B14" s="8" t="s">
        <v>49</v>
      </c>
      <c r="C14" s="5">
        <v>150</v>
      </c>
      <c r="D14" s="4" t="s">
        <v>50</v>
      </c>
      <c r="E14" s="15">
        <v>44980050504</v>
      </c>
      <c r="F14" s="15" t="s">
        <v>51</v>
      </c>
      <c r="G14" s="7" t="s">
        <v>9</v>
      </c>
      <c r="H14" s="29">
        <v>3420.91</v>
      </c>
      <c r="I14" s="47"/>
    </row>
    <row r="15" spans="1:9" x14ac:dyDescent="0.25">
      <c r="A15" s="9" t="s">
        <v>52</v>
      </c>
      <c r="B15" s="8" t="s">
        <v>53</v>
      </c>
      <c r="C15" s="5">
        <v>200</v>
      </c>
      <c r="D15" s="4" t="s">
        <v>54</v>
      </c>
      <c r="E15" s="15">
        <v>44980050502</v>
      </c>
      <c r="F15" s="15" t="s">
        <v>55</v>
      </c>
      <c r="G15" s="7" t="s">
        <v>9</v>
      </c>
      <c r="H15" s="29">
        <v>3420.91</v>
      </c>
      <c r="I15" s="47"/>
    </row>
    <row r="16" spans="1:9" x14ac:dyDescent="0.25">
      <c r="A16" s="9" t="s">
        <v>56</v>
      </c>
      <c r="B16" s="8" t="s">
        <v>57</v>
      </c>
      <c r="C16" s="5">
        <v>20</v>
      </c>
      <c r="D16" s="4" t="s">
        <v>58</v>
      </c>
      <c r="E16" s="15" t="s">
        <v>59</v>
      </c>
      <c r="F16" s="15" t="s">
        <v>59</v>
      </c>
      <c r="G16" s="7" t="s">
        <v>9</v>
      </c>
      <c r="H16" s="29">
        <v>3792.14</v>
      </c>
      <c r="I16" s="47"/>
    </row>
    <row r="17" spans="1:9" x14ac:dyDescent="0.25">
      <c r="A17" s="9" t="s">
        <v>60</v>
      </c>
      <c r="B17" s="8" t="s">
        <v>61</v>
      </c>
      <c r="C17" s="5">
        <v>130</v>
      </c>
      <c r="D17" s="4" t="s">
        <v>62</v>
      </c>
      <c r="E17" s="15">
        <v>44520040545</v>
      </c>
      <c r="F17" s="16">
        <v>44520040545</v>
      </c>
      <c r="G17" s="7" t="s">
        <v>9</v>
      </c>
      <c r="H17" s="29">
        <v>4418.68</v>
      </c>
      <c r="I17" s="47"/>
    </row>
    <row r="18" spans="1:9" ht="60" x14ac:dyDescent="0.25">
      <c r="A18" s="9" t="s">
        <v>63</v>
      </c>
      <c r="B18" s="8" t="s">
        <v>64</v>
      </c>
      <c r="C18" s="5">
        <v>100</v>
      </c>
      <c r="D18" s="4" t="s">
        <v>65</v>
      </c>
      <c r="E18" s="15">
        <v>44520010122</v>
      </c>
      <c r="F18" s="16" t="s">
        <v>66</v>
      </c>
      <c r="G18" s="7" t="s">
        <v>233</v>
      </c>
      <c r="H18" s="29">
        <v>4276.1400000000003</v>
      </c>
      <c r="I18" s="47"/>
    </row>
    <row r="19" spans="1:9" ht="60" x14ac:dyDescent="0.25">
      <c r="A19" s="9" t="s">
        <v>67</v>
      </c>
      <c r="B19" s="8" t="s">
        <v>68</v>
      </c>
      <c r="C19" s="5">
        <v>100</v>
      </c>
      <c r="D19" s="4" t="s">
        <v>69</v>
      </c>
      <c r="E19" s="15">
        <v>44520010122</v>
      </c>
      <c r="F19" s="16" t="s">
        <v>70</v>
      </c>
      <c r="G19" s="7" t="s">
        <v>9</v>
      </c>
      <c r="H19" s="29">
        <v>10932.109999999999</v>
      </c>
      <c r="I19" s="47"/>
    </row>
    <row r="20" spans="1:9" ht="30" x14ac:dyDescent="0.25">
      <c r="A20" s="9" t="s">
        <v>71</v>
      </c>
      <c r="B20" s="8" t="s">
        <v>72</v>
      </c>
      <c r="C20" s="5">
        <v>550</v>
      </c>
      <c r="D20" s="4" t="s">
        <v>73</v>
      </c>
      <c r="E20" s="15">
        <v>44520010122</v>
      </c>
      <c r="F20" s="15" t="s">
        <v>74</v>
      </c>
      <c r="G20" s="7" t="s">
        <v>9</v>
      </c>
      <c r="H20" s="29">
        <v>15679.18</v>
      </c>
      <c r="I20" s="47"/>
    </row>
    <row r="21" spans="1:9" x14ac:dyDescent="0.25">
      <c r="A21" s="2" t="s">
        <v>75</v>
      </c>
      <c r="B21" s="8"/>
      <c r="C21" s="5"/>
      <c r="D21" s="4"/>
      <c r="E21" s="15"/>
      <c r="F21" s="15"/>
      <c r="G21" s="6"/>
      <c r="H21" s="29"/>
      <c r="I21" s="47"/>
    </row>
    <row r="22" spans="1:9" ht="30" x14ac:dyDescent="0.25">
      <c r="A22" s="9" t="s">
        <v>76</v>
      </c>
      <c r="B22" s="8" t="s">
        <v>77</v>
      </c>
      <c r="C22" s="5">
        <v>20</v>
      </c>
      <c r="D22" s="4" t="s">
        <v>78</v>
      </c>
      <c r="E22" s="15">
        <v>44460010590</v>
      </c>
      <c r="F22" s="15" t="s">
        <v>79</v>
      </c>
      <c r="G22" s="12" t="s">
        <v>9</v>
      </c>
      <c r="H22" s="29">
        <v>2591.34</v>
      </c>
      <c r="I22" s="47"/>
    </row>
    <row r="23" spans="1:9" ht="30" x14ac:dyDescent="0.25">
      <c r="A23" s="9" t="s">
        <v>80</v>
      </c>
      <c r="B23" s="8" t="s">
        <v>81</v>
      </c>
      <c r="C23" s="5">
        <v>180</v>
      </c>
      <c r="D23" s="4" t="s">
        <v>82</v>
      </c>
      <c r="E23" s="15">
        <v>44460010590</v>
      </c>
      <c r="F23" s="16" t="s">
        <v>83</v>
      </c>
      <c r="G23" s="12" t="s">
        <v>9</v>
      </c>
      <c r="H23" s="29">
        <v>3039.52</v>
      </c>
      <c r="I23" s="47"/>
    </row>
    <row r="24" spans="1:9" x14ac:dyDescent="0.25">
      <c r="A24" s="9" t="s">
        <v>84</v>
      </c>
      <c r="B24" s="8" t="s">
        <v>85</v>
      </c>
      <c r="C24" s="5">
        <v>130</v>
      </c>
      <c r="D24" s="4" t="s">
        <v>86</v>
      </c>
      <c r="E24" s="15">
        <v>44740080212</v>
      </c>
      <c r="F24" s="15" t="s">
        <v>87</v>
      </c>
      <c r="G24" s="12" t="s">
        <v>9</v>
      </c>
      <c r="H24" s="29">
        <v>4627.67</v>
      </c>
      <c r="I24" s="47"/>
    </row>
    <row r="25" spans="1:9" x14ac:dyDescent="0.25">
      <c r="A25" s="9" t="s">
        <v>88</v>
      </c>
      <c r="B25" s="8" t="s">
        <v>89</v>
      </c>
      <c r="C25" s="5">
        <v>130</v>
      </c>
      <c r="D25" s="4" t="s">
        <v>90</v>
      </c>
      <c r="E25" s="15">
        <v>44740010509</v>
      </c>
      <c r="F25" s="15" t="s">
        <v>91</v>
      </c>
      <c r="G25" s="12" t="s">
        <v>9</v>
      </c>
      <c r="H25" s="29">
        <v>2960.6800000000003</v>
      </c>
      <c r="I25" s="47"/>
    </row>
    <row r="26" spans="1:9" ht="30" x14ac:dyDescent="0.25">
      <c r="A26" s="9" t="s">
        <v>92</v>
      </c>
      <c r="B26" s="8" t="s">
        <v>93</v>
      </c>
      <c r="C26" s="5">
        <v>620</v>
      </c>
      <c r="D26" s="4" t="s">
        <v>94</v>
      </c>
      <c r="E26" s="16">
        <v>44740080210</v>
      </c>
      <c r="F26" s="16" t="s">
        <v>95</v>
      </c>
      <c r="G26" s="12" t="s">
        <v>9</v>
      </c>
      <c r="H26" s="29">
        <v>14161.31</v>
      </c>
      <c r="I26" s="47"/>
    </row>
    <row r="27" spans="1:9" x14ac:dyDescent="0.25">
      <c r="A27" s="9" t="s">
        <v>96</v>
      </c>
      <c r="B27" s="8" t="s">
        <v>97</v>
      </c>
      <c r="C27" s="5">
        <v>170</v>
      </c>
      <c r="D27" s="4" t="s">
        <v>98</v>
      </c>
      <c r="E27" s="15">
        <v>44740080281</v>
      </c>
      <c r="F27" s="15" t="s">
        <v>99</v>
      </c>
      <c r="G27" s="13" t="s">
        <v>9</v>
      </c>
      <c r="H27" s="29">
        <v>3888.12</v>
      </c>
      <c r="I27" s="47"/>
    </row>
    <row r="28" spans="1:9" x14ac:dyDescent="0.25">
      <c r="A28" s="9" t="s">
        <v>100</v>
      </c>
      <c r="B28" s="8" t="s">
        <v>101</v>
      </c>
      <c r="C28" s="5">
        <v>80</v>
      </c>
      <c r="D28" s="4" t="s">
        <v>102</v>
      </c>
      <c r="E28" s="15">
        <v>44740080269</v>
      </c>
      <c r="F28" s="15">
        <v>44740080269</v>
      </c>
      <c r="G28" s="13" t="s">
        <v>9</v>
      </c>
      <c r="H28" s="29">
        <v>1819.21</v>
      </c>
      <c r="I28" s="47"/>
    </row>
    <row r="29" spans="1:9" ht="45" x14ac:dyDescent="0.25">
      <c r="A29" s="9" t="s">
        <v>103</v>
      </c>
      <c r="B29" s="8" t="s">
        <v>104</v>
      </c>
      <c r="C29" s="5">
        <v>10</v>
      </c>
      <c r="D29" s="4" t="s">
        <v>105</v>
      </c>
      <c r="E29" s="15">
        <v>44740070188</v>
      </c>
      <c r="F29" s="16" t="s">
        <v>106</v>
      </c>
      <c r="G29" s="12" t="s">
        <v>9</v>
      </c>
      <c r="H29" s="29">
        <v>2285.4499999999998</v>
      </c>
      <c r="I29" s="47"/>
    </row>
    <row r="30" spans="1:9" ht="30" x14ac:dyDescent="0.25">
      <c r="A30" s="9" t="s">
        <v>107</v>
      </c>
      <c r="B30" s="8" t="s">
        <v>108</v>
      </c>
      <c r="C30" s="5">
        <v>100</v>
      </c>
      <c r="D30" s="4" t="s">
        <v>109</v>
      </c>
      <c r="E30" s="15">
        <v>44620060132</v>
      </c>
      <c r="F30" s="15" t="s">
        <v>110</v>
      </c>
      <c r="G30" s="7" t="s">
        <v>9</v>
      </c>
      <c r="H30" s="29">
        <v>6047.68</v>
      </c>
      <c r="I30" s="47"/>
    </row>
    <row r="31" spans="1:9" ht="30" x14ac:dyDescent="0.25">
      <c r="A31" s="9" t="s">
        <v>111</v>
      </c>
      <c r="B31" s="8" t="s">
        <v>112</v>
      </c>
      <c r="C31" s="5">
        <v>1450</v>
      </c>
      <c r="D31" s="4" t="s">
        <v>244</v>
      </c>
      <c r="E31" s="15">
        <v>44620060134</v>
      </c>
      <c r="F31" s="16" t="s">
        <v>113</v>
      </c>
      <c r="G31" s="7" t="s">
        <v>9</v>
      </c>
      <c r="H31" s="29">
        <v>5699.1</v>
      </c>
      <c r="I31" s="47"/>
    </row>
    <row r="32" spans="1:9" ht="45" customHeight="1" x14ac:dyDescent="0.25">
      <c r="A32" s="9" t="s">
        <v>114</v>
      </c>
      <c r="B32" s="8" t="s">
        <v>115</v>
      </c>
      <c r="C32" s="5">
        <v>200</v>
      </c>
      <c r="D32" s="4" t="s">
        <v>116</v>
      </c>
      <c r="E32" s="16" t="s">
        <v>117</v>
      </c>
      <c r="F32" s="16" t="s">
        <v>118</v>
      </c>
      <c r="G32" s="6" t="s">
        <v>234</v>
      </c>
      <c r="H32" s="29">
        <v>10247.779999999999</v>
      </c>
      <c r="I32" s="47"/>
    </row>
    <row r="33" spans="1:9" ht="30" x14ac:dyDescent="0.25">
      <c r="A33" s="9" t="s">
        <v>119</v>
      </c>
      <c r="B33" s="8" t="s">
        <v>120</v>
      </c>
      <c r="C33" s="5">
        <v>450</v>
      </c>
      <c r="D33" s="4" t="s">
        <v>121</v>
      </c>
      <c r="E33" s="15">
        <v>44840020100</v>
      </c>
      <c r="F33" s="16">
        <v>44840020102</v>
      </c>
      <c r="G33" s="6" t="s">
        <v>234</v>
      </c>
      <c r="H33" s="29">
        <v>16715.91</v>
      </c>
      <c r="I33" s="47"/>
    </row>
    <row r="34" spans="1:9" ht="30.75" customHeight="1" x14ac:dyDescent="0.25">
      <c r="A34" s="9" t="s">
        <v>122</v>
      </c>
      <c r="B34" s="8" t="s">
        <v>123</v>
      </c>
      <c r="C34" s="5">
        <v>100</v>
      </c>
      <c r="D34" s="4" t="s">
        <v>124</v>
      </c>
      <c r="E34" s="16" t="s">
        <v>125</v>
      </c>
      <c r="F34" s="16" t="s">
        <v>126</v>
      </c>
      <c r="G34" s="7" t="s">
        <v>235</v>
      </c>
      <c r="H34" s="29">
        <v>3424.4</v>
      </c>
      <c r="I34" s="47"/>
    </row>
    <row r="35" spans="1:9" ht="45" x14ac:dyDescent="0.25">
      <c r="A35" s="9" t="s">
        <v>127</v>
      </c>
      <c r="B35" s="8" t="s">
        <v>128</v>
      </c>
      <c r="C35" s="5">
        <v>300</v>
      </c>
      <c r="D35" s="4" t="s">
        <v>129</v>
      </c>
      <c r="E35" s="15">
        <v>44960010032</v>
      </c>
      <c r="F35" s="16" t="s">
        <v>130</v>
      </c>
      <c r="G35" s="6" t="s">
        <v>234</v>
      </c>
      <c r="H35" s="29">
        <v>18810.849999999999</v>
      </c>
      <c r="I35" s="47"/>
    </row>
    <row r="36" spans="1:9" ht="30" x14ac:dyDescent="0.25">
      <c r="A36" s="9" t="s">
        <v>131</v>
      </c>
      <c r="B36" s="8" t="s">
        <v>132</v>
      </c>
      <c r="C36" s="5">
        <v>20</v>
      </c>
      <c r="D36" s="4" t="s">
        <v>133</v>
      </c>
      <c r="E36" s="15">
        <v>44840020100</v>
      </c>
      <c r="F36" s="16">
        <v>44840040477</v>
      </c>
      <c r="G36" s="6" t="s">
        <v>234</v>
      </c>
      <c r="H36" s="29">
        <v>7295.8200000000006</v>
      </c>
      <c r="I36" s="47"/>
    </row>
    <row r="37" spans="1:9" x14ac:dyDescent="0.25">
      <c r="A37" s="9" t="s">
        <v>134</v>
      </c>
      <c r="B37" s="8" t="s">
        <v>135</v>
      </c>
      <c r="C37" s="5">
        <v>160</v>
      </c>
      <c r="D37" s="4" t="s">
        <v>136</v>
      </c>
      <c r="E37" s="15" t="s">
        <v>137</v>
      </c>
      <c r="F37" s="15" t="s">
        <v>137</v>
      </c>
      <c r="G37" s="6" t="s">
        <v>234</v>
      </c>
      <c r="H37" s="29">
        <v>5493.3</v>
      </c>
      <c r="I37" s="47"/>
    </row>
    <row r="38" spans="1:9" x14ac:dyDescent="0.25">
      <c r="A38" s="9" t="s">
        <v>138</v>
      </c>
      <c r="B38" s="8" t="s">
        <v>264</v>
      </c>
      <c r="C38" s="5">
        <v>150</v>
      </c>
      <c r="D38" s="4" t="s">
        <v>267</v>
      </c>
      <c r="E38" s="15" t="s">
        <v>265</v>
      </c>
      <c r="F38" s="15" t="s">
        <v>265</v>
      </c>
      <c r="G38" s="6" t="s">
        <v>9</v>
      </c>
      <c r="H38" s="30">
        <v>5136.6000000000004</v>
      </c>
      <c r="I38" s="47"/>
    </row>
    <row r="39" spans="1:9" ht="45.75" customHeight="1" x14ac:dyDescent="0.25">
      <c r="A39" s="9" t="s">
        <v>139</v>
      </c>
      <c r="B39" s="8" t="s">
        <v>140</v>
      </c>
      <c r="C39" s="5">
        <v>200</v>
      </c>
      <c r="D39" s="4" t="s">
        <v>141</v>
      </c>
      <c r="E39" s="16" t="s">
        <v>142</v>
      </c>
      <c r="F39" s="16" t="s">
        <v>143</v>
      </c>
      <c r="G39" s="6" t="s">
        <v>234</v>
      </c>
      <c r="H39" s="29">
        <v>6848.79</v>
      </c>
      <c r="I39" s="47"/>
    </row>
    <row r="40" spans="1:9" ht="58.5" customHeight="1" x14ac:dyDescent="0.25">
      <c r="A40" s="9" t="s">
        <v>144</v>
      </c>
      <c r="B40" s="8" t="s">
        <v>145</v>
      </c>
      <c r="C40" s="5">
        <v>180</v>
      </c>
      <c r="D40" s="4" t="s">
        <v>245</v>
      </c>
      <c r="E40" s="16" t="s">
        <v>146</v>
      </c>
      <c r="F40" s="16" t="s">
        <v>147</v>
      </c>
      <c r="G40" s="6" t="s">
        <v>234</v>
      </c>
      <c r="H40" s="29">
        <v>5136.6000000000004</v>
      </c>
      <c r="I40" s="47"/>
    </row>
    <row r="41" spans="1:9" x14ac:dyDescent="0.25">
      <c r="A41" s="9" t="s">
        <v>148</v>
      </c>
      <c r="B41" s="8" t="s">
        <v>149</v>
      </c>
      <c r="C41" s="5">
        <v>120</v>
      </c>
      <c r="D41" s="4" t="s">
        <v>150</v>
      </c>
      <c r="E41" s="15" t="s">
        <v>151</v>
      </c>
      <c r="F41" s="15" t="s">
        <v>151</v>
      </c>
      <c r="G41" s="6" t="s">
        <v>234</v>
      </c>
      <c r="H41" s="29">
        <v>3424.4</v>
      </c>
      <c r="I41" s="47"/>
    </row>
    <row r="42" spans="1:9" x14ac:dyDescent="0.25">
      <c r="A42" s="9" t="s">
        <v>152</v>
      </c>
      <c r="B42" s="8" t="s">
        <v>153</v>
      </c>
      <c r="C42" s="5">
        <v>350</v>
      </c>
      <c r="D42" s="4" t="s">
        <v>154</v>
      </c>
      <c r="E42" s="15" t="s">
        <v>155</v>
      </c>
      <c r="F42" s="15" t="s">
        <v>155</v>
      </c>
      <c r="G42" s="6" t="s">
        <v>234</v>
      </c>
      <c r="H42" s="29">
        <v>9987.82</v>
      </c>
      <c r="I42" s="47"/>
    </row>
    <row r="43" spans="1:9" ht="30" x14ac:dyDescent="0.25">
      <c r="A43" s="9" t="s">
        <v>156</v>
      </c>
      <c r="B43" s="8" t="s">
        <v>157</v>
      </c>
      <c r="C43" s="5">
        <v>300</v>
      </c>
      <c r="D43" s="4" t="s">
        <v>158</v>
      </c>
      <c r="E43" s="15">
        <v>44880050393</v>
      </c>
      <c r="F43" s="16" t="s">
        <v>159</v>
      </c>
      <c r="G43" s="6" t="s">
        <v>234</v>
      </c>
      <c r="H43" s="29">
        <v>8560.99</v>
      </c>
      <c r="I43" s="47"/>
    </row>
    <row r="44" spans="1:9" ht="45" x14ac:dyDescent="0.25">
      <c r="A44" s="9" t="s">
        <v>160</v>
      </c>
      <c r="B44" s="8" t="s">
        <v>161</v>
      </c>
      <c r="C44" s="5">
        <v>350</v>
      </c>
      <c r="D44" s="4" t="s">
        <v>162</v>
      </c>
      <c r="E44" s="15">
        <v>44880050393</v>
      </c>
      <c r="F44" s="16" t="s">
        <v>163</v>
      </c>
      <c r="G44" s="6" t="s">
        <v>234</v>
      </c>
      <c r="H44" s="29">
        <v>11985.390000000001</v>
      </c>
      <c r="I44" s="47"/>
    </row>
    <row r="45" spans="1:9" x14ac:dyDescent="0.25">
      <c r="A45" s="9" t="s">
        <v>164</v>
      </c>
      <c r="B45" s="8" t="s">
        <v>165</v>
      </c>
      <c r="C45" s="5">
        <v>150</v>
      </c>
      <c r="D45" s="4" t="s">
        <v>166</v>
      </c>
      <c r="E45" s="15">
        <v>44880050393</v>
      </c>
      <c r="F45" s="16">
        <v>44880070316</v>
      </c>
      <c r="G45" s="6" t="s">
        <v>234</v>
      </c>
      <c r="H45" s="29">
        <v>3424.4</v>
      </c>
      <c r="I45" s="47"/>
    </row>
    <row r="46" spans="1:9" x14ac:dyDescent="0.25">
      <c r="A46" s="9" t="s">
        <v>167</v>
      </c>
      <c r="B46" s="8" t="s">
        <v>168</v>
      </c>
      <c r="C46" s="5">
        <v>100</v>
      </c>
      <c r="D46" s="4" t="s">
        <v>169</v>
      </c>
      <c r="E46" s="15">
        <v>44880050393</v>
      </c>
      <c r="F46" s="16">
        <v>44880090330</v>
      </c>
      <c r="G46" s="6" t="s">
        <v>234</v>
      </c>
      <c r="H46" s="29">
        <v>2853.66</v>
      </c>
      <c r="I46" s="47"/>
    </row>
    <row r="47" spans="1:9" x14ac:dyDescent="0.25">
      <c r="A47" s="2" t="s">
        <v>170</v>
      </c>
      <c r="B47" s="8"/>
      <c r="C47" s="5"/>
      <c r="D47" s="4"/>
      <c r="E47" s="15"/>
      <c r="F47" s="15"/>
      <c r="G47" s="6"/>
      <c r="H47" s="29"/>
      <c r="I47" s="47"/>
    </row>
    <row r="48" spans="1:9" ht="30" x14ac:dyDescent="0.25">
      <c r="A48" s="9" t="s">
        <v>171</v>
      </c>
      <c r="B48" s="8" t="s">
        <v>172</v>
      </c>
      <c r="C48" s="5">
        <v>40</v>
      </c>
      <c r="D48" s="4" t="s">
        <v>173</v>
      </c>
      <c r="E48" s="15">
        <v>44800010185</v>
      </c>
      <c r="F48" s="16" t="s">
        <v>174</v>
      </c>
      <c r="G48" s="7" t="s">
        <v>266</v>
      </c>
      <c r="H48" s="29">
        <v>8816.06</v>
      </c>
      <c r="I48" s="47"/>
    </row>
    <row r="49" spans="1:9" ht="120" customHeight="1" x14ac:dyDescent="0.25">
      <c r="A49" s="9" t="s">
        <v>175</v>
      </c>
      <c r="B49" s="8" t="s">
        <v>176</v>
      </c>
      <c r="C49" s="5">
        <v>140</v>
      </c>
      <c r="D49" s="4" t="s">
        <v>177</v>
      </c>
      <c r="E49" s="16" t="s">
        <v>178</v>
      </c>
      <c r="F49" s="16" t="s">
        <v>179</v>
      </c>
      <c r="G49" s="7" t="s">
        <v>236</v>
      </c>
      <c r="H49" s="29">
        <v>3991.06</v>
      </c>
      <c r="I49" s="47"/>
    </row>
    <row r="50" spans="1:9" ht="74.25" customHeight="1" x14ac:dyDescent="0.25">
      <c r="A50" s="9" t="s">
        <v>180</v>
      </c>
      <c r="B50" s="8" t="s">
        <v>181</v>
      </c>
      <c r="C50" s="5">
        <v>20</v>
      </c>
      <c r="D50" s="4" t="s">
        <v>182</v>
      </c>
      <c r="E50" s="16" t="s">
        <v>183</v>
      </c>
      <c r="F50" s="16" t="s">
        <v>238</v>
      </c>
      <c r="G50" s="7" t="s">
        <v>237</v>
      </c>
      <c r="H50" s="29">
        <v>2030.38</v>
      </c>
      <c r="I50" s="47"/>
    </row>
    <row r="51" spans="1:9" ht="30" x14ac:dyDescent="0.25">
      <c r="A51" s="9" t="s">
        <v>184</v>
      </c>
      <c r="B51" s="8" t="s">
        <v>185</v>
      </c>
      <c r="C51" s="5">
        <v>20</v>
      </c>
      <c r="D51" s="4" t="s">
        <v>186</v>
      </c>
      <c r="E51" s="15" t="s">
        <v>187</v>
      </c>
      <c r="F51" s="16" t="s">
        <v>188</v>
      </c>
      <c r="G51" s="12" t="s">
        <v>9</v>
      </c>
      <c r="H51" s="29">
        <v>6339.1900000000005</v>
      </c>
      <c r="I51" s="47"/>
    </row>
    <row r="52" spans="1:9" ht="45" x14ac:dyDescent="0.25">
      <c r="A52" s="9" t="s">
        <v>189</v>
      </c>
      <c r="B52" s="8" t="s">
        <v>190</v>
      </c>
      <c r="C52" s="5">
        <v>100</v>
      </c>
      <c r="D52" s="4" t="s">
        <v>191</v>
      </c>
      <c r="E52" s="15" t="s">
        <v>192</v>
      </c>
      <c r="F52" s="16" t="s">
        <v>193</v>
      </c>
      <c r="G52" s="12" t="s">
        <v>9</v>
      </c>
      <c r="H52" s="29">
        <v>2850.76</v>
      </c>
      <c r="I52" s="47"/>
    </row>
    <row r="53" spans="1:9" ht="30" x14ac:dyDescent="0.25">
      <c r="A53" s="9" t="s">
        <v>195</v>
      </c>
      <c r="B53" s="8" t="s">
        <v>196</v>
      </c>
      <c r="C53" s="5">
        <v>150</v>
      </c>
      <c r="D53" s="4" t="s">
        <v>197</v>
      </c>
      <c r="E53" s="15" t="s">
        <v>194</v>
      </c>
      <c r="F53" s="16" t="s">
        <v>198</v>
      </c>
      <c r="G53" s="12" t="s">
        <v>9</v>
      </c>
      <c r="H53" s="29">
        <v>4276.1400000000003</v>
      </c>
      <c r="I53" s="47"/>
    </row>
    <row r="54" spans="1:9" ht="46.5" customHeight="1" x14ac:dyDescent="0.25">
      <c r="A54" s="9" t="s">
        <v>199</v>
      </c>
      <c r="B54" s="8" t="s">
        <v>200</v>
      </c>
      <c r="C54" s="5">
        <v>150</v>
      </c>
      <c r="D54" s="4" t="s">
        <v>201</v>
      </c>
      <c r="E54" s="16" t="s">
        <v>202</v>
      </c>
      <c r="F54" s="16" t="s">
        <v>203</v>
      </c>
      <c r="G54" s="7" t="s">
        <v>204</v>
      </c>
      <c r="H54" s="29">
        <v>4276.1400000000003</v>
      </c>
      <c r="I54" s="47"/>
    </row>
    <row r="55" spans="1:9" ht="30" x14ac:dyDescent="0.25">
      <c r="A55" s="9" t="s">
        <v>205</v>
      </c>
      <c r="B55" s="8" t="s">
        <v>206</v>
      </c>
      <c r="C55" s="5">
        <v>200</v>
      </c>
      <c r="D55" s="4" t="s">
        <v>207</v>
      </c>
      <c r="E55" s="15" t="s">
        <v>194</v>
      </c>
      <c r="F55" s="16" t="s">
        <v>208</v>
      </c>
      <c r="G55" s="7" t="s">
        <v>9</v>
      </c>
      <c r="H55" s="29">
        <v>5701.52</v>
      </c>
      <c r="I55" s="47"/>
    </row>
    <row r="56" spans="1:9" ht="30" customHeight="1" x14ac:dyDescent="0.25">
      <c r="A56" s="9" t="s">
        <v>209</v>
      </c>
      <c r="B56" s="8" t="s">
        <v>210</v>
      </c>
      <c r="C56" s="5">
        <v>200</v>
      </c>
      <c r="D56" s="4" t="s">
        <v>211</v>
      </c>
      <c r="E56" s="16" t="s">
        <v>212</v>
      </c>
      <c r="F56" s="16" t="s">
        <v>213</v>
      </c>
      <c r="G56" s="7" t="s">
        <v>214</v>
      </c>
      <c r="H56" s="29">
        <v>4561.22</v>
      </c>
      <c r="I56" s="47"/>
    </row>
    <row r="57" spans="1:9" ht="58.5" customHeight="1" x14ac:dyDescent="0.25">
      <c r="A57" s="9" t="s">
        <v>215</v>
      </c>
      <c r="B57" s="8" t="s">
        <v>216</v>
      </c>
      <c r="C57" s="5">
        <v>250</v>
      </c>
      <c r="D57" s="4" t="s">
        <v>217</v>
      </c>
      <c r="E57" s="16" t="s">
        <v>218</v>
      </c>
      <c r="F57" s="16" t="s">
        <v>231</v>
      </c>
      <c r="G57" s="7" t="s">
        <v>219</v>
      </c>
      <c r="H57" s="29">
        <v>5701.52</v>
      </c>
      <c r="I57" s="47"/>
    </row>
    <row r="58" spans="1:9" x14ac:dyDescent="0.25">
      <c r="A58" s="9" t="s">
        <v>220</v>
      </c>
      <c r="B58" s="8" t="s">
        <v>221</v>
      </c>
      <c r="C58" s="5">
        <v>200</v>
      </c>
      <c r="D58" s="4" t="s">
        <v>222</v>
      </c>
      <c r="E58" s="15" t="s">
        <v>223</v>
      </c>
      <c r="F58" s="15" t="s">
        <v>224</v>
      </c>
      <c r="G58" s="6" t="s">
        <v>9</v>
      </c>
      <c r="H58" s="29">
        <v>5701.52</v>
      </c>
      <c r="I58" s="47"/>
    </row>
    <row r="59" spans="1:9" ht="46.5" customHeight="1" x14ac:dyDescent="0.25">
      <c r="A59" s="9" t="s">
        <v>225</v>
      </c>
      <c r="B59" s="8" t="s">
        <v>226</v>
      </c>
      <c r="C59" s="5">
        <v>10</v>
      </c>
      <c r="D59" s="4" t="s">
        <v>227</v>
      </c>
      <c r="E59" s="16" t="s">
        <v>228</v>
      </c>
      <c r="F59" s="16" t="s">
        <v>229</v>
      </c>
      <c r="G59" s="14" t="s">
        <v>232</v>
      </c>
      <c r="H59" s="29">
        <v>1917.85</v>
      </c>
      <c r="I59" s="47"/>
    </row>
    <row r="60" spans="1:9" ht="15" customHeight="1" x14ac:dyDescent="0.25">
      <c r="A60" s="9"/>
      <c r="B60" s="32" t="s">
        <v>268</v>
      </c>
      <c r="C60" s="33"/>
      <c r="D60" s="34"/>
      <c r="E60" s="35"/>
      <c r="F60" s="35"/>
      <c r="G60" s="36"/>
      <c r="H60" s="37">
        <v>-0.04</v>
      </c>
      <c r="I60" s="48"/>
    </row>
    <row r="61" spans="1:9" s="17" customFormat="1" ht="34.5" customHeight="1" x14ac:dyDescent="0.25">
      <c r="A61" s="40" t="s">
        <v>239</v>
      </c>
      <c r="B61" s="41"/>
      <c r="C61" s="20">
        <f>SUM(C4:C59)</f>
        <v>11710</v>
      </c>
      <c r="D61" s="20" t="s">
        <v>242</v>
      </c>
      <c r="E61" s="20" t="s">
        <v>242</v>
      </c>
      <c r="F61" s="20" t="s">
        <v>242</v>
      </c>
      <c r="G61" s="20" t="s">
        <v>242</v>
      </c>
      <c r="H61" s="27">
        <f>SUM(H4:H60)</f>
        <v>357923.00000000012</v>
      </c>
      <c r="I61" s="27">
        <f>SUM(I4:I59)</f>
        <v>1197.9000000000001</v>
      </c>
    </row>
    <row r="62" spans="1:9" s="17" customFormat="1" ht="34.5" customHeight="1" x14ac:dyDescent="0.25">
      <c r="A62" s="44" t="s">
        <v>240</v>
      </c>
      <c r="B62" s="45"/>
      <c r="C62" s="45"/>
      <c r="D62" s="45"/>
      <c r="E62" s="45"/>
      <c r="F62" s="45"/>
      <c r="G62" s="45"/>
      <c r="H62" s="39">
        <f>SUM(H61:I61)</f>
        <v>359120.90000000014</v>
      </c>
      <c r="I62" s="39"/>
    </row>
    <row r="63" spans="1:9" s="17" customFormat="1" ht="34.5" customHeight="1" x14ac:dyDescent="0.25">
      <c r="A63" s="42" t="s">
        <v>241</v>
      </c>
      <c r="B63" s="43"/>
      <c r="C63" s="43"/>
      <c r="D63" s="43"/>
      <c r="E63" s="43"/>
      <c r="F63" s="43"/>
      <c r="G63" s="43"/>
      <c r="H63" s="39">
        <f>ROUND(H62*0.7,2)</f>
        <v>251384.63</v>
      </c>
      <c r="I63" s="39"/>
    </row>
    <row r="64" spans="1:9" s="17" customFormat="1" ht="34.5" customHeight="1" x14ac:dyDescent="0.25">
      <c r="A64" s="42" t="s">
        <v>230</v>
      </c>
      <c r="B64" s="43"/>
      <c r="C64" s="43"/>
      <c r="D64" s="43"/>
      <c r="E64" s="43"/>
      <c r="F64" s="43"/>
      <c r="G64" s="43"/>
      <c r="H64" s="39">
        <f>H62-H63</f>
        <v>107736.27000000014</v>
      </c>
      <c r="I64" s="39"/>
    </row>
    <row r="68" spans="8:8" x14ac:dyDescent="0.25">
      <c r="H68" s="31"/>
    </row>
  </sheetData>
  <autoFilter ref="A3:I64" xr:uid="{D9600935-7777-4A8D-B2A5-F50644E0F75F}"/>
  <mergeCells count="9">
    <mergeCell ref="A1:I1"/>
    <mergeCell ref="H62:I62"/>
    <mergeCell ref="H63:I63"/>
    <mergeCell ref="H64:I64"/>
    <mergeCell ref="A61:B61"/>
    <mergeCell ref="A63:G63"/>
    <mergeCell ref="A64:G64"/>
    <mergeCell ref="A62:G62"/>
    <mergeCell ref="I4:I60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372D2-480C-48A8-ACF0-4D470138A38F}">
  <dimension ref="A1:H9"/>
  <sheetViews>
    <sheetView zoomScaleNormal="100" workbookViewId="0">
      <selection activeCell="D4" sqref="D4"/>
    </sheetView>
  </sheetViews>
  <sheetFormatPr defaultRowHeight="15" x14ac:dyDescent="0.25"/>
  <cols>
    <col min="1" max="1" width="8.5703125" customWidth="1"/>
    <col min="2" max="2" width="37.5703125" customWidth="1"/>
    <col min="3" max="3" width="29.42578125" customWidth="1"/>
    <col min="4" max="5" width="12.42578125" customWidth="1"/>
    <col min="6" max="6" width="13.5703125" customWidth="1"/>
    <col min="8" max="8" width="14" customWidth="1"/>
  </cols>
  <sheetData>
    <row r="1" spans="1:8" ht="15.75" x14ac:dyDescent="0.25">
      <c r="A1" s="49" t="s">
        <v>261</v>
      </c>
      <c r="B1" s="49"/>
      <c r="C1" s="49"/>
      <c r="D1" s="49"/>
      <c r="E1" s="49"/>
      <c r="F1" s="49"/>
    </row>
    <row r="3" spans="1:8" ht="30" x14ac:dyDescent="0.25">
      <c r="A3" s="22" t="s">
        <v>246</v>
      </c>
      <c r="B3" s="22" t="s">
        <v>247</v>
      </c>
      <c r="C3" s="22" t="s">
        <v>248</v>
      </c>
      <c r="D3" s="22" t="s">
        <v>249</v>
      </c>
      <c r="E3" s="22" t="s">
        <v>259</v>
      </c>
      <c r="F3" s="22" t="s">
        <v>260</v>
      </c>
    </row>
    <row r="4" spans="1:8" ht="30" x14ac:dyDescent="0.25">
      <c r="A4" s="23" t="s">
        <v>256</v>
      </c>
      <c r="B4" s="24" t="s">
        <v>250</v>
      </c>
      <c r="C4" s="24" t="s">
        <v>251</v>
      </c>
      <c r="D4" s="25">
        <v>153042.29999999999</v>
      </c>
      <c r="E4" s="25">
        <f>ROUND(D4*0.21,2)</f>
        <v>32138.880000000001</v>
      </c>
      <c r="F4" s="25">
        <f>D4+E4</f>
        <v>185181.18</v>
      </c>
    </row>
    <row r="5" spans="1:8" ht="45" x14ac:dyDescent="0.25">
      <c r="A5" s="23" t="s">
        <v>257</v>
      </c>
      <c r="B5" s="24" t="s">
        <v>252</v>
      </c>
      <c r="C5" s="24" t="s">
        <v>253</v>
      </c>
      <c r="D5" s="25">
        <v>188598.96</v>
      </c>
      <c r="E5" s="25">
        <f t="shared" ref="E5:E6" si="0">ROUND(D5*0.21,2)</f>
        <v>39605.78</v>
      </c>
      <c r="F5" s="25">
        <f t="shared" ref="F5:F6" si="1">D5+E5</f>
        <v>228204.74</v>
      </c>
    </row>
    <row r="6" spans="1:8" ht="45" x14ac:dyDescent="0.25">
      <c r="A6" s="23" t="s">
        <v>258</v>
      </c>
      <c r="B6" s="24" t="s">
        <v>254</v>
      </c>
      <c r="C6" s="24" t="s">
        <v>251</v>
      </c>
      <c r="D6" s="25">
        <v>52217</v>
      </c>
      <c r="E6" s="25">
        <f t="shared" si="0"/>
        <v>10965.57</v>
      </c>
      <c r="F6" s="25">
        <f t="shared" si="1"/>
        <v>63182.57</v>
      </c>
    </row>
    <row r="7" spans="1:8" x14ac:dyDescent="0.25">
      <c r="A7" s="50" t="s">
        <v>255</v>
      </c>
      <c r="B7" s="50"/>
      <c r="C7" s="50"/>
      <c r="D7" s="26">
        <f>SUM(D4:D6)</f>
        <v>393858.26</v>
      </c>
      <c r="E7" s="26">
        <f>SUM(E4:E6)</f>
        <v>82710.23000000001</v>
      </c>
      <c r="F7" s="26">
        <f>SUM(F4:F6)</f>
        <v>476568.49</v>
      </c>
    </row>
    <row r="9" spans="1:8" x14ac:dyDescent="0.25">
      <c r="H9" s="21"/>
    </row>
  </sheetData>
  <mergeCells count="2">
    <mergeCell ref="A1:F1"/>
    <mergeCell ref="A7:C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Kopsavilkums</vt:lpstr>
      <vt:lpstr>Iepirkums</vt:lpstr>
      <vt:lpstr>Iepirkums!_Hlk114058704</vt:lpstr>
      <vt:lpstr>Kopsavilkums!Print_Titles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J.Vanags</dc:creator>
  <cp:keywords/>
  <dc:description/>
  <cp:lastModifiedBy>Solvita Vaivode</cp:lastModifiedBy>
  <cp:revision/>
  <cp:lastPrinted>2025-07-30T06:12:33Z</cp:lastPrinted>
  <dcterms:created xsi:type="dcterms:W3CDTF">2023-08-30T18:48:17Z</dcterms:created>
  <dcterms:modified xsi:type="dcterms:W3CDTF">2025-08-14T10:31:41Z</dcterms:modified>
  <cp:category/>
  <cp:contentStatus/>
</cp:coreProperties>
</file>